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8385" activeTab="1"/>
  </bookViews>
  <sheets>
    <sheet name="Balance Sheet" sheetId="1" r:id="rId1"/>
    <sheet name="Operating" sheetId="2" r:id="rId2"/>
  </sheets>
  <definedNames>
    <definedName name="_xlnm.Print_Area" localSheetId="0">'Balance Sheet'!$A$1:$D$42</definedName>
    <definedName name="_xlnm.Print_Area" localSheetId="1">'Operating'!$A$1:$U$32</definedName>
  </definedNames>
  <calcPr fullCalcOnLoad="1"/>
</workbook>
</file>

<file path=xl/sharedStrings.xml><?xml version="1.0" encoding="utf-8"?>
<sst xmlns="http://schemas.openxmlformats.org/spreadsheetml/2006/main" count="67" uniqueCount="62">
  <si>
    <t>STATEMENT OF NET ASSETS</t>
  </si>
  <si>
    <t>Assets:</t>
  </si>
  <si>
    <t xml:space="preserve">    Cash and investments</t>
  </si>
  <si>
    <t xml:space="preserve">        Total assets</t>
  </si>
  <si>
    <t>Liabilities:</t>
  </si>
  <si>
    <t xml:space="preserve">    Accounts payable</t>
  </si>
  <si>
    <t xml:space="preserve">        Total liabilities</t>
  </si>
  <si>
    <t xml:space="preserve">            Net assets</t>
  </si>
  <si>
    <t>ANALYSIS OF CHANGES IN FUND BALANCES</t>
  </si>
  <si>
    <t>Fund balances:</t>
  </si>
  <si>
    <t xml:space="preserve">    Operating fund balance -</t>
  </si>
  <si>
    <t xml:space="preserve">        Balance at July 1</t>
  </si>
  <si>
    <t xml:space="preserve">        Revenues over/(under) expenditures</t>
  </si>
  <si>
    <t xml:space="preserve">            Total operating fund balance</t>
  </si>
  <si>
    <t xml:space="preserve">    Equipment renewals and replacements -</t>
  </si>
  <si>
    <t xml:space="preserve">        Depreciation charges transferred</t>
  </si>
  <si>
    <t xml:space="preserve">               Total fund balances</t>
  </si>
  <si>
    <t xml:space="preserve">    Accounts receivable</t>
  </si>
  <si>
    <t>Total</t>
  </si>
  <si>
    <t xml:space="preserve">    Deferred revenue</t>
  </si>
  <si>
    <t>Sales &amp;</t>
  </si>
  <si>
    <t>Services</t>
  </si>
  <si>
    <t>Fee</t>
  </si>
  <si>
    <t>Allocations</t>
  </si>
  <si>
    <t>Salaries</t>
  </si>
  <si>
    <t>Wages</t>
  </si>
  <si>
    <t>Related</t>
  </si>
  <si>
    <t>Benefits</t>
  </si>
  <si>
    <t>Supplies &amp;</t>
  </si>
  <si>
    <t>Expenses</t>
  </si>
  <si>
    <t>Utilities &amp;</t>
  </si>
  <si>
    <t>Prin. &amp; Int.</t>
  </si>
  <si>
    <t>Depreciation</t>
  </si>
  <si>
    <t>Revenues</t>
  </si>
  <si>
    <t>over</t>
  </si>
  <si>
    <t>Expenditures</t>
  </si>
  <si>
    <t>Management Services:</t>
  </si>
  <si>
    <t xml:space="preserve">    Debt service</t>
  </si>
  <si>
    <t xml:space="preserve">    Food service contract</t>
  </si>
  <si>
    <t xml:space="preserve">    Union renovation fees</t>
  </si>
  <si>
    <t xml:space="preserve">        Total management services</t>
  </si>
  <si>
    <t xml:space="preserve">    Interest on investments</t>
  </si>
  <si>
    <t xml:space="preserve">            Total equipment renewals and replacements</t>
  </si>
  <si>
    <t xml:space="preserve">    Administration &amp; building services</t>
  </si>
  <si>
    <t xml:space="preserve">    Auxiliary administration fee</t>
  </si>
  <si>
    <t>Art gallery</t>
  </si>
  <si>
    <t>LSU STUDENT UNION</t>
  </si>
  <si>
    <t>ANALYSIS OF REVENUES AND EXPENDITURES</t>
  </si>
  <si>
    <t xml:space="preserve">        Equipment purchased</t>
  </si>
  <si>
    <t xml:space="preserve">    Event management</t>
  </si>
  <si>
    <t xml:space="preserve">    Communications and marketing</t>
  </si>
  <si>
    <t xml:space="preserve">        Total</t>
  </si>
  <si>
    <t>Barber shop</t>
  </si>
  <si>
    <t>Information center</t>
  </si>
  <si>
    <t>Leisure arts</t>
  </si>
  <si>
    <t>Theatre &amp; box office</t>
  </si>
  <si>
    <t>Programs - campus departments</t>
  </si>
  <si>
    <t xml:space="preserve">    Performing arts</t>
  </si>
  <si>
    <t xml:space="preserve">    Promotions </t>
  </si>
  <si>
    <t xml:space="preserve">    Deposits held for others</t>
  </si>
  <si>
    <t>AS OF JUNE 30, 2016</t>
  </si>
  <si>
    <t>FOR THE YEAR ENDED JUNE 30, 2016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</si>
</sst>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* #,##0.0_);_(* \(#,##0.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ourier"/>
      <family val="3"/>
    </font>
    <font>
      <sz val="10"/>
      <name val="Arial"/>
      <family val="2"/>
    </font>
    <font>
      <sz val="11"/>
      <name val="Goudy Old Style"/>
      <family val="1"/>
    </font>
    <font>
      <sz val="10"/>
      <name val="Goudy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color indexed="8"/>
      <name val="Goudy Old Style"/>
      <family val="1"/>
    </font>
    <font>
      <sz val="11"/>
      <color indexed="62"/>
      <name val="Goudy Old Style"/>
      <family val="1"/>
    </font>
    <font>
      <sz val="11"/>
      <color indexed="8"/>
      <name val="Goudy Old Style"/>
      <family val="1"/>
    </font>
    <font>
      <sz val="10"/>
      <name val="Calibri"/>
      <family val="2"/>
    </font>
    <font>
      <sz val="11"/>
      <name val="Calibri"/>
      <family val="2"/>
    </font>
    <font>
      <b/>
      <sz val="12"/>
      <color indexed="62"/>
      <name val="Goudy Old Style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theme="1"/>
      <name val="Goudy Old Style"/>
      <family val="1"/>
    </font>
    <font>
      <sz val="11"/>
      <color rgb="FF461D7C"/>
      <name val="Goudy Old Style"/>
      <family val="1"/>
    </font>
    <font>
      <sz val="11"/>
      <color theme="1"/>
      <name val="Goudy Old Style"/>
      <family val="1"/>
    </font>
    <font>
      <b/>
      <sz val="12"/>
      <color rgb="FF461D7C"/>
      <name val="Goudy Old Styl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37" fontId="5" fillId="0" borderId="0" xfId="60" applyFont="1" applyAlignment="1" applyProtection="1">
      <alignment vertical="center"/>
      <protection/>
    </xf>
    <xf numFmtId="37" fontId="5" fillId="0" borderId="0" xfId="60" applyFont="1" applyBorder="1" applyAlignment="1" applyProtection="1">
      <alignment horizontal="right" vertical="center"/>
      <protection/>
    </xf>
    <xf numFmtId="37" fontId="5" fillId="0" borderId="0" xfId="60" applyFont="1" applyAlignment="1" applyProtection="1">
      <alignment horizontal="right" vertical="center"/>
      <protection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37" fontId="47" fillId="0" borderId="0" xfId="59" applyFont="1" applyFill="1" applyAlignment="1" applyProtection="1">
      <alignment vertical="center"/>
      <protection/>
    </xf>
    <xf numFmtId="164" fontId="47" fillId="0" borderId="0" xfId="48" applyNumberFormat="1" applyFont="1" applyFill="1" applyBorder="1" applyAlignment="1" applyProtection="1">
      <alignment vertical="center"/>
      <protection/>
    </xf>
    <xf numFmtId="165" fontId="47" fillId="0" borderId="0" xfId="44" applyNumberFormat="1" applyFont="1" applyFill="1" applyBorder="1" applyAlignment="1" applyProtection="1">
      <alignment vertical="center"/>
      <protection/>
    </xf>
    <xf numFmtId="165" fontId="47" fillId="0" borderId="0" xfId="44" applyNumberFormat="1" applyFont="1" applyFill="1" applyAlignment="1" applyProtection="1">
      <alignment vertical="center"/>
      <protection/>
    </xf>
    <xf numFmtId="0" fontId="48" fillId="0" borderId="0" xfId="0" applyFont="1" applyAlignment="1">
      <alignment/>
    </xf>
    <xf numFmtId="0" fontId="0" fillId="0" borderId="0" xfId="0" applyFont="1" applyAlignment="1">
      <alignment/>
    </xf>
    <xf numFmtId="37" fontId="4" fillId="0" borderId="0" xfId="59" applyFont="1" applyFill="1" applyAlignment="1" applyProtection="1">
      <alignment vertical="center"/>
      <protection/>
    </xf>
    <xf numFmtId="37" fontId="4" fillId="0" borderId="0" xfId="59" applyFont="1" applyFill="1" applyBorder="1" applyAlignment="1" applyProtection="1">
      <alignment vertical="center"/>
      <protection/>
    </xf>
    <xf numFmtId="164" fontId="4" fillId="0" borderId="0" xfId="48" applyNumberFormat="1" applyFont="1" applyFill="1" applyBorder="1" applyAlignment="1" applyProtection="1">
      <alignment vertical="center"/>
      <protection/>
    </xf>
    <xf numFmtId="164" fontId="4" fillId="0" borderId="0" xfId="48" applyNumberFormat="1" applyFont="1" applyFill="1" applyAlignment="1" applyProtection="1">
      <alignment vertical="center"/>
      <protection/>
    </xf>
    <xf numFmtId="165" fontId="4" fillId="0" borderId="0" xfId="44" applyNumberFormat="1" applyFont="1" applyFill="1" applyBorder="1" applyAlignment="1" applyProtection="1">
      <alignment vertical="center"/>
      <protection/>
    </xf>
    <xf numFmtId="165" fontId="4" fillId="0" borderId="10" xfId="44" applyNumberFormat="1" applyFont="1" applyFill="1" applyBorder="1" applyAlignment="1" applyProtection="1">
      <alignment vertical="center"/>
      <protection/>
    </xf>
    <xf numFmtId="165" fontId="4" fillId="0" borderId="0" xfId="44" applyNumberFormat="1" applyFont="1" applyFill="1" applyAlignment="1" applyProtection="1">
      <alignment vertical="center"/>
      <protection/>
    </xf>
    <xf numFmtId="164" fontId="4" fillId="0" borderId="11" xfId="46" applyNumberFormat="1" applyFont="1" applyFill="1" applyBorder="1" applyAlignment="1" applyProtection="1">
      <alignment vertical="center"/>
      <protection/>
    </xf>
    <xf numFmtId="164" fontId="4" fillId="0" borderId="0" xfId="46" applyNumberFormat="1" applyFont="1" applyFill="1" applyBorder="1" applyAlignment="1" applyProtection="1">
      <alignment vertical="center"/>
      <protection/>
    </xf>
    <xf numFmtId="37" fontId="4" fillId="0" borderId="10" xfId="59" applyFont="1" applyFill="1" applyBorder="1" applyAlignment="1" applyProtection="1">
      <alignment vertical="center"/>
      <protection/>
    </xf>
    <xf numFmtId="164" fontId="4" fillId="0" borderId="11" xfId="48" applyNumberFormat="1" applyFont="1" applyFill="1" applyBorder="1" applyAlignment="1" applyProtection="1">
      <alignment vertical="center"/>
      <protection/>
    </xf>
    <xf numFmtId="37" fontId="4" fillId="0" borderId="0" xfId="60" applyFont="1" applyFill="1" applyBorder="1" applyAlignment="1">
      <alignment horizontal="right" vertical="center"/>
      <protection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4" fillId="0" borderId="0" xfId="0" applyFont="1" applyAlignment="1">
      <alignment/>
    </xf>
    <xf numFmtId="165" fontId="4" fillId="0" borderId="0" xfId="42" applyNumberFormat="1" applyFont="1" applyFill="1" applyAlignment="1" applyProtection="1">
      <alignment vertical="center"/>
      <protection/>
    </xf>
    <xf numFmtId="0" fontId="4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164" fontId="4" fillId="0" borderId="0" xfId="46" applyNumberFormat="1" applyFont="1" applyFill="1" applyAlignment="1" applyProtection="1">
      <alignment vertical="center"/>
      <protection/>
    </xf>
    <xf numFmtId="165" fontId="4" fillId="0" borderId="0" xfId="42" applyNumberFormat="1" applyFont="1" applyFill="1" applyBorder="1" applyAlignment="1" applyProtection="1">
      <alignment vertical="center"/>
      <protection/>
    </xf>
    <xf numFmtId="0" fontId="4" fillId="0" borderId="12" xfId="0" applyFont="1" applyBorder="1" applyAlignment="1">
      <alignment horizontal="center"/>
    </xf>
    <xf numFmtId="165" fontId="4" fillId="0" borderId="13" xfId="44" applyNumberFormat="1" applyFont="1" applyFill="1" applyBorder="1" applyAlignment="1" applyProtection="1">
      <alignment vertical="center"/>
      <protection/>
    </xf>
    <xf numFmtId="37" fontId="49" fillId="0" borderId="0" xfId="60" applyFont="1" applyFill="1" applyBorder="1" applyAlignment="1">
      <alignment horizontal="right" vertical="center"/>
      <protection/>
    </xf>
    <xf numFmtId="37" fontId="4" fillId="0" borderId="0" xfId="60" applyFont="1" applyFill="1" applyBorder="1" applyAlignment="1">
      <alignment horizontal="right" vertical="center"/>
      <protection/>
    </xf>
    <xf numFmtId="0" fontId="46" fillId="0" borderId="0" xfId="0" applyFont="1" applyAlignment="1">
      <alignment horizontal="center"/>
    </xf>
    <xf numFmtId="0" fontId="4" fillId="0" borderId="12" xfId="0" applyFont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Currency 3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2">
    <dxf>
      <fill>
        <patternFill>
          <bgColor rgb="FFEFE6F2"/>
        </patternFill>
      </fill>
    </dxf>
    <dxf>
      <fill>
        <patternFill>
          <bgColor rgb="FFEFE6F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19050</xdr:rowOff>
    </xdr:from>
    <xdr:to>
      <xdr:col>0</xdr:col>
      <xdr:colOff>1657350</xdr:colOff>
      <xdr:row>6</xdr:row>
      <xdr:rowOff>0</xdr:rowOff>
    </xdr:to>
    <xdr:pic>
      <xdr:nvPicPr>
        <xdr:cNvPr id="1" name="Picture 2" descr="1colorGeauxFNPur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16573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9525</xdr:rowOff>
    </xdr:from>
    <xdr:to>
      <xdr:col>0</xdr:col>
      <xdr:colOff>1676400</xdr:colOff>
      <xdr:row>6</xdr:row>
      <xdr:rowOff>0</xdr:rowOff>
    </xdr:to>
    <xdr:pic>
      <xdr:nvPicPr>
        <xdr:cNvPr id="1" name="Picture 2" descr="1colorGeauxFNPur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1475"/>
          <a:ext cx="16764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42"/>
  <sheetViews>
    <sheetView zoomScalePageLayoutView="0" workbookViewId="0" topLeftCell="A19">
      <selection activeCell="A21" sqref="A21"/>
    </sheetView>
  </sheetViews>
  <sheetFormatPr defaultColWidth="9.140625" defaultRowHeight="15"/>
  <cols>
    <col min="1" max="1" width="38.7109375" style="5" customWidth="1"/>
    <col min="2" max="2" width="27.7109375" style="4" customWidth="1"/>
    <col min="3" max="3" width="1.7109375" style="4" customWidth="1"/>
    <col min="4" max="4" width="17.7109375" style="4" customWidth="1"/>
    <col min="5" max="16384" width="9.140625" style="4" customWidth="1"/>
  </cols>
  <sheetData>
    <row r="3" spans="1:4" ht="16.5">
      <c r="A3" s="36"/>
      <c r="B3" s="34" t="s">
        <v>46</v>
      </c>
      <c r="C3" s="34"/>
      <c r="D3" s="34"/>
    </row>
    <row r="4" spans="1:4" ht="9" customHeight="1">
      <c r="A4" s="36"/>
      <c r="B4" s="1"/>
      <c r="C4" s="2"/>
      <c r="D4" s="3"/>
    </row>
    <row r="5" spans="1:4" ht="15.75">
      <c r="A5" s="36"/>
      <c r="B5" s="35" t="s">
        <v>0</v>
      </c>
      <c r="C5" s="35"/>
      <c r="D5" s="35"/>
    </row>
    <row r="6" spans="1:4" ht="15.75">
      <c r="A6" s="36"/>
      <c r="B6" s="35" t="s">
        <v>60</v>
      </c>
      <c r="C6" s="35"/>
      <c r="D6" s="35"/>
    </row>
    <row r="7" ht="13.5"/>
    <row r="10" spans="1:4" ht="15.75">
      <c r="A10" s="12" t="s">
        <v>1</v>
      </c>
      <c r="B10" s="12"/>
      <c r="C10" s="13"/>
      <c r="D10" s="12"/>
    </row>
    <row r="11" spans="1:4" ht="15.75">
      <c r="A11" s="12" t="s">
        <v>2</v>
      </c>
      <c r="B11" s="12"/>
      <c r="C11" s="14"/>
      <c r="D11" s="15">
        <v>5306046</v>
      </c>
    </row>
    <row r="12" spans="1:4" ht="15.75">
      <c r="A12" s="12" t="s">
        <v>17</v>
      </c>
      <c r="B12" s="12"/>
      <c r="C12" s="14"/>
      <c r="D12" s="27">
        <v>1292</v>
      </c>
    </row>
    <row r="13" spans="1:4" ht="15.75">
      <c r="A13" s="12" t="s">
        <v>3</v>
      </c>
      <c r="B13" s="12"/>
      <c r="C13" s="16"/>
      <c r="D13" s="17">
        <f>SUM(D11:D12)</f>
        <v>5307338</v>
      </c>
    </row>
    <row r="14" spans="1:4" ht="15.75">
      <c r="A14" s="12"/>
      <c r="B14" s="12"/>
      <c r="C14" s="16"/>
      <c r="D14" s="16"/>
    </row>
    <row r="15" spans="1:4" ht="15.75">
      <c r="A15" s="12" t="s">
        <v>4</v>
      </c>
      <c r="B15" s="12"/>
      <c r="C15" s="16"/>
      <c r="D15" s="16"/>
    </row>
    <row r="16" spans="1:4" ht="15.75">
      <c r="A16" s="12" t="s">
        <v>5</v>
      </c>
      <c r="B16" s="12"/>
      <c r="C16" s="16"/>
      <c r="D16" s="16">
        <v>3387</v>
      </c>
    </row>
    <row r="17" spans="1:4" ht="15.75">
      <c r="A17" s="12" t="s">
        <v>59</v>
      </c>
      <c r="B17" s="12"/>
      <c r="C17" s="16"/>
      <c r="D17" s="16">
        <v>4291</v>
      </c>
    </row>
    <row r="18" spans="1:4" ht="15.75">
      <c r="A18" s="12" t="s">
        <v>19</v>
      </c>
      <c r="B18" s="12"/>
      <c r="C18" s="16"/>
      <c r="D18" s="16">
        <v>359532</v>
      </c>
    </row>
    <row r="19" spans="1:4" ht="15.75">
      <c r="A19" s="12" t="s">
        <v>6</v>
      </c>
      <c r="B19" s="12"/>
      <c r="C19" s="16"/>
      <c r="D19" s="17">
        <f>SUM(D16:D18)</f>
        <v>367210</v>
      </c>
    </row>
    <row r="20" spans="1:4" ht="15.75">
      <c r="A20" s="12"/>
      <c r="B20" s="12"/>
      <c r="C20" s="16"/>
      <c r="D20" s="18"/>
    </row>
    <row r="21" spans="1:4" ht="16.5" thickBot="1">
      <c r="A21" s="12" t="s">
        <v>7</v>
      </c>
      <c r="B21" s="12"/>
      <c r="C21" s="16"/>
      <c r="D21" s="19">
        <f>D13-D19</f>
        <v>4940128</v>
      </c>
    </row>
    <row r="22" spans="1:4" s="11" customFormat="1" ht="16.5" thickTop="1">
      <c r="A22" s="6"/>
      <c r="B22" s="6"/>
      <c r="C22" s="8"/>
      <c r="D22" s="9"/>
    </row>
    <row r="23" spans="1:4" s="11" customFormat="1" ht="15.75">
      <c r="A23" s="6"/>
      <c r="B23" s="6"/>
      <c r="C23" s="8"/>
      <c r="D23" s="9"/>
    </row>
    <row r="24" spans="1:4" s="11" customFormat="1" ht="15.75">
      <c r="A24" s="6"/>
      <c r="B24" s="6"/>
      <c r="C24" s="8"/>
      <c r="D24" s="9"/>
    </row>
    <row r="25" spans="1:4" s="11" customFormat="1" ht="15.75">
      <c r="A25" s="6"/>
      <c r="B25" s="35" t="s">
        <v>8</v>
      </c>
      <c r="C25" s="35"/>
      <c r="D25" s="35"/>
    </row>
    <row r="26" spans="1:4" ht="15.75">
      <c r="A26" s="6"/>
      <c r="B26" s="35" t="s">
        <v>61</v>
      </c>
      <c r="C26" s="35"/>
      <c r="D26" s="35"/>
    </row>
    <row r="27" spans="1:4" ht="15.75">
      <c r="A27" s="6"/>
      <c r="B27" s="23"/>
      <c r="C27" s="23"/>
      <c r="D27" s="23"/>
    </row>
    <row r="28" spans="1:4" ht="15.75">
      <c r="A28" s="6"/>
      <c r="B28" s="6"/>
      <c r="C28" s="8"/>
      <c r="D28" s="9"/>
    </row>
    <row r="29" spans="1:4" ht="15.75">
      <c r="A29" s="12" t="s">
        <v>9</v>
      </c>
      <c r="B29" s="12"/>
      <c r="C29" s="16"/>
      <c r="D29" s="18"/>
    </row>
    <row r="30" spans="1:4" ht="15.75">
      <c r="A30" s="12" t="s">
        <v>10</v>
      </c>
      <c r="B30" s="12"/>
      <c r="C30" s="16"/>
      <c r="D30" s="18"/>
    </row>
    <row r="31" spans="1:4" ht="15.75">
      <c r="A31" s="12" t="s">
        <v>11</v>
      </c>
      <c r="B31" s="12"/>
      <c r="C31" s="16"/>
      <c r="D31" s="20">
        <v>3317875</v>
      </c>
    </row>
    <row r="32" spans="1:4" ht="15.75">
      <c r="A32" s="12" t="s">
        <v>12</v>
      </c>
      <c r="B32" s="12"/>
      <c r="C32" s="16"/>
      <c r="D32" s="16">
        <v>1356754</v>
      </c>
    </row>
    <row r="33" spans="1:4" ht="15.75">
      <c r="A33" s="12" t="s">
        <v>13</v>
      </c>
      <c r="B33" s="12"/>
      <c r="C33" s="16"/>
      <c r="D33" s="17">
        <f>SUM(D31:D32)</f>
        <v>4674629</v>
      </c>
    </row>
    <row r="34" spans="1:4" ht="15.75">
      <c r="A34" s="12"/>
      <c r="B34" s="12"/>
      <c r="C34" s="16"/>
      <c r="D34" s="16"/>
    </row>
    <row r="35" spans="1:4" ht="15.75">
      <c r="A35" s="12" t="s">
        <v>14</v>
      </c>
      <c r="B35" s="12"/>
      <c r="C35" s="16"/>
      <c r="D35" s="16"/>
    </row>
    <row r="36" spans="1:4" ht="15.75">
      <c r="A36" s="12" t="s">
        <v>11</v>
      </c>
      <c r="B36" s="12"/>
      <c r="C36" s="16"/>
      <c r="D36" s="16">
        <v>232330</v>
      </c>
    </row>
    <row r="37" spans="1:4" ht="15.75">
      <c r="A37" s="12" t="s">
        <v>15</v>
      </c>
      <c r="B37" s="12"/>
      <c r="C37" s="16"/>
      <c r="D37" s="16">
        <v>38292</v>
      </c>
    </row>
    <row r="38" spans="1:4" ht="15.75">
      <c r="A38" s="12" t="s">
        <v>48</v>
      </c>
      <c r="B38" s="12"/>
      <c r="C38" s="16"/>
      <c r="D38" s="16">
        <v>-5123</v>
      </c>
    </row>
    <row r="39" spans="1:4" ht="15.75">
      <c r="A39" s="12" t="s">
        <v>42</v>
      </c>
      <c r="B39" s="12"/>
      <c r="C39" s="16"/>
      <c r="D39" s="21">
        <f>SUM(D36:D38)</f>
        <v>265499</v>
      </c>
    </row>
    <row r="40" spans="1:4" ht="15.75">
      <c r="A40" s="12"/>
      <c r="B40" s="12"/>
      <c r="C40" s="13"/>
      <c r="D40" s="16"/>
    </row>
    <row r="41" spans="1:4" ht="16.5" thickBot="1">
      <c r="A41" s="12" t="s">
        <v>16</v>
      </c>
      <c r="B41" s="12"/>
      <c r="C41" s="16"/>
      <c r="D41" s="22">
        <f>D33+D39</f>
        <v>4940128</v>
      </c>
    </row>
    <row r="42" spans="1:4" ht="16.5" thickTop="1">
      <c r="A42" s="10"/>
      <c r="B42" s="6"/>
      <c r="C42" s="7"/>
      <c r="D42" s="11"/>
    </row>
  </sheetData>
  <sheetProtection/>
  <mergeCells count="6">
    <mergeCell ref="B3:D3"/>
    <mergeCell ref="B5:D5"/>
    <mergeCell ref="B6:D6"/>
    <mergeCell ref="B25:D25"/>
    <mergeCell ref="B26:D26"/>
    <mergeCell ref="A3:A6"/>
  </mergeCells>
  <conditionalFormatting sqref="A29:D41 A10:D21">
    <cfRule type="expression" priority="2" dxfId="0" stopIfTrue="1">
      <formula>MOD(ROW(),2)=0</formula>
    </cfRule>
  </conditionalFormatting>
  <printOptions horizontalCentered="1"/>
  <pageMargins left="0.5" right="0.5" top="0.5" bottom="0.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U32"/>
  <sheetViews>
    <sheetView tabSelected="1" zoomScalePageLayoutView="0" workbookViewId="0" topLeftCell="B1">
      <selection activeCell="G10" sqref="G10"/>
    </sheetView>
  </sheetViews>
  <sheetFormatPr defaultColWidth="9.140625" defaultRowHeight="15"/>
  <cols>
    <col min="1" max="1" width="34.140625" style="5" bestFit="1" customWidth="1"/>
    <col min="2" max="2" width="1.7109375" style="4" customWidth="1"/>
    <col min="3" max="3" width="12.28125" style="4" customWidth="1"/>
    <col min="4" max="4" width="1.7109375" style="4" customWidth="1"/>
    <col min="5" max="5" width="12.28125" style="4" customWidth="1"/>
    <col min="6" max="6" width="1.7109375" style="4" customWidth="1"/>
    <col min="7" max="7" width="12.28125" style="4" customWidth="1"/>
    <col min="8" max="8" width="1.7109375" style="4" customWidth="1"/>
    <col min="9" max="9" width="12.28125" style="4" customWidth="1"/>
    <col min="10" max="10" width="1.7109375" style="4" customWidth="1"/>
    <col min="11" max="11" width="12.28125" style="4" customWidth="1"/>
    <col min="12" max="12" width="1.7109375" style="4" customWidth="1"/>
    <col min="13" max="13" width="12.28125" style="4" customWidth="1"/>
    <col min="14" max="14" width="1.7109375" style="4" customWidth="1"/>
    <col min="15" max="15" width="12.28125" style="4" customWidth="1"/>
    <col min="16" max="16" width="1.7109375" style="4" customWidth="1"/>
    <col min="17" max="17" width="12.28125" style="4" customWidth="1"/>
    <col min="18" max="18" width="1.7109375" style="4" customWidth="1"/>
    <col min="19" max="19" width="12.28125" style="4" bestFit="1" customWidth="1"/>
    <col min="20" max="20" width="1.7109375" style="4" customWidth="1"/>
    <col min="21" max="21" width="12.28125" style="4" bestFit="1" customWidth="1"/>
    <col min="22" max="16384" width="9.140625" style="4" customWidth="1"/>
  </cols>
  <sheetData>
    <row r="3" spans="1:21" ht="16.5">
      <c r="A3" s="36"/>
      <c r="C3" s="34" t="s">
        <v>46</v>
      </c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</row>
    <row r="4" spans="1:21" ht="9" customHeight="1">
      <c r="A4" s="36"/>
      <c r="C4" s="1"/>
      <c r="D4" s="2"/>
      <c r="E4" s="3"/>
      <c r="F4" s="2"/>
      <c r="G4" s="3"/>
      <c r="H4" s="2"/>
      <c r="I4" s="3"/>
      <c r="J4" s="2"/>
      <c r="K4" s="3"/>
      <c r="L4" s="2"/>
      <c r="M4" s="3"/>
      <c r="N4" s="2"/>
      <c r="O4" s="3"/>
      <c r="P4" s="2"/>
      <c r="Q4" s="3"/>
      <c r="R4" s="2"/>
      <c r="S4" s="3"/>
      <c r="T4" s="2"/>
      <c r="U4" s="3"/>
    </row>
    <row r="5" spans="1:21" ht="15.75">
      <c r="A5" s="36"/>
      <c r="C5" s="35" t="s">
        <v>47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</row>
    <row r="6" spans="1:21" ht="15.75">
      <c r="A6" s="36"/>
      <c r="C6" s="35" t="s">
        <v>61</v>
      </c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</row>
    <row r="7" spans="2:21" ht="13.5"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</row>
    <row r="8" spans="2:21" ht="13.5"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</row>
    <row r="9" spans="2:21" s="10" customFormat="1" ht="15.75">
      <c r="B9" s="26"/>
      <c r="C9" s="37" t="s">
        <v>33</v>
      </c>
      <c r="D9" s="37"/>
      <c r="E9" s="37"/>
      <c r="F9" s="26"/>
      <c r="G9" s="37" t="s">
        <v>35</v>
      </c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26"/>
      <c r="U9" s="28" t="s">
        <v>33</v>
      </c>
    </row>
    <row r="10" spans="2:21" s="29" customFormat="1" ht="15.75">
      <c r="B10" s="28"/>
      <c r="C10" s="28" t="s">
        <v>20</v>
      </c>
      <c r="D10" s="28"/>
      <c r="E10" s="28" t="s">
        <v>22</v>
      </c>
      <c r="F10" s="28"/>
      <c r="G10" s="28"/>
      <c r="H10" s="28"/>
      <c r="I10" s="28"/>
      <c r="J10" s="28"/>
      <c r="K10" s="28" t="s">
        <v>26</v>
      </c>
      <c r="L10" s="28"/>
      <c r="M10" s="28" t="s">
        <v>28</v>
      </c>
      <c r="N10" s="28"/>
      <c r="O10" s="28" t="s">
        <v>30</v>
      </c>
      <c r="P10" s="28"/>
      <c r="Q10" s="28"/>
      <c r="R10" s="28"/>
      <c r="S10" s="28"/>
      <c r="T10" s="28"/>
      <c r="U10" s="28" t="s">
        <v>34</v>
      </c>
    </row>
    <row r="11" spans="2:21" s="29" customFormat="1" ht="15.75">
      <c r="B11" s="28"/>
      <c r="C11" s="32" t="s">
        <v>21</v>
      </c>
      <c r="D11" s="28"/>
      <c r="E11" s="32" t="s">
        <v>23</v>
      </c>
      <c r="F11" s="28"/>
      <c r="G11" s="32" t="s">
        <v>24</v>
      </c>
      <c r="H11" s="28"/>
      <c r="I11" s="32" t="s">
        <v>25</v>
      </c>
      <c r="J11" s="28"/>
      <c r="K11" s="32" t="s">
        <v>27</v>
      </c>
      <c r="L11" s="28"/>
      <c r="M11" s="32" t="s">
        <v>29</v>
      </c>
      <c r="N11" s="28"/>
      <c r="O11" s="32" t="s">
        <v>31</v>
      </c>
      <c r="P11" s="28"/>
      <c r="Q11" s="32" t="s">
        <v>32</v>
      </c>
      <c r="R11" s="28"/>
      <c r="S11" s="32" t="s">
        <v>18</v>
      </c>
      <c r="T11" s="28"/>
      <c r="U11" s="32" t="s">
        <v>35</v>
      </c>
    </row>
    <row r="12" spans="1:21" ht="15.75">
      <c r="A12" s="12" t="s">
        <v>36</v>
      </c>
      <c r="B12" s="12"/>
      <c r="C12" s="12"/>
      <c r="D12" s="13"/>
      <c r="E12" s="12"/>
      <c r="F12" s="13"/>
      <c r="G12" s="12"/>
      <c r="H12" s="13"/>
      <c r="I12" s="12"/>
      <c r="J12" s="13"/>
      <c r="K12" s="12"/>
      <c r="L12" s="13"/>
      <c r="M12" s="12"/>
      <c r="N12" s="13"/>
      <c r="O12" s="12"/>
      <c r="P12" s="13"/>
      <c r="Q12" s="12"/>
      <c r="R12" s="13"/>
      <c r="S12" s="12"/>
      <c r="T12" s="13"/>
      <c r="U12" s="12"/>
    </row>
    <row r="13" spans="1:21" ht="15.75">
      <c r="A13" s="12" t="s">
        <v>43</v>
      </c>
      <c r="B13" s="12"/>
      <c r="C13" s="30">
        <v>648402</v>
      </c>
      <c r="D13" s="20"/>
      <c r="E13" s="30">
        <v>2680130</v>
      </c>
      <c r="F13" s="20"/>
      <c r="G13" s="30">
        <v>142301</v>
      </c>
      <c r="H13" s="20"/>
      <c r="I13" s="30">
        <v>588048</v>
      </c>
      <c r="J13" s="20"/>
      <c r="K13" s="30">
        <v>315058</v>
      </c>
      <c r="L13" s="20"/>
      <c r="M13" s="30">
        <v>689819</v>
      </c>
      <c r="N13" s="20"/>
      <c r="O13" s="30">
        <v>531228</v>
      </c>
      <c r="P13" s="20"/>
      <c r="Q13" s="30">
        <v>28535</v>
      </c>
      <c r="R13" s="20"/>
      <c r="S13" s="30">
        <f>SUM(G13:Q13)</f>
        <v>2294989</v>
      </c>
      <c r="T13" s="20"/>
      <c r="U13" s="30">
        <f aca="true" t="shared" si="0" ref="U13:U21">C13+E13-S13</f>
        <v>1033543</v>
      </c>
    </row>
    <row r="14" spans="1:21" ht="15.75">
      <c r="A14" s="12" t="s">
        <v>44</v>
      </c>
      <c r="B14" s="12"/>
      <c r="C14" s="27">
        <v>0</v>
      </c>
      <c r="D14" s="31"/>
      <c r="E14" s="27">
        <v>0</v>
      </c>
      <c r="F14" s="31"/>
      <c r="G14" s="27">
        <v>0</v>
      </c>
      <c r="H14" s="31"/>
      <c r="I14" s="27">
        <v>0</v>
      </c>
      <c r="J14" s="31"/>
      <c r="K14" s="27">
        <v>0</v>
      </c>
      <c r="L14" s="31"/>
      <c r="M14" s="27">
        <v>681904</v>
      </c>
      <c r="N14" s="31"/>
      <c r="O14" s="27">
        <v>0</v>
      </c>
      <c r="P14" s="31"/>
      <c r="Q14" s="27">
        <v>0</v>
      </c>
      <c r="R14" s="31"/>
      <c r="S14" s="27">
        <f>SUM(G14:Q14)</f>
        <v>681904</v>
      </c>
      <c r="T14" s="31"/>
      <c r="U14" s="12">
        <f t="shared" si="0"/>
        <v>-681904</v>
      </c>
    </row>
    <row r="15" spans="1:21" ht="15.75">
      <c r="A15" s="12" t="s">
        <v>50</v>
      </c>
      <c r="B15" s="12"/>
      <c r="C15" s="27">
        <v>0</v>
      </c>
      <c r="D15" s="31"/>
      <c r="E15" s="27">
        <v>0</v>
      </c>
      <c r="F15" s="31"/>
      <c r="G15" s="27">
        <v>44879</v>
      </c>
      <c r="H15" s="31"/>
      <c r="I15" s="27">
        <v>6495</v>
      </c>
      <c r="J15" s="31"/>
      <c r="K15" s="27">
        <v>14208</v>
      </c>
      <c r="L15" s="31"/>
      <c r="M15" s="27">
        <v>21055</v>
      </c>
      <c r="N15" s="31"/>
      <c r="O15" s="27">
        <v>0</v>
      </c>
      <c r="P15" s="31"/>
      <c r="Q15" s="27">
        <v>0</v>
      </c>
      <c r="R15" s="31"/>
      <c r="S15" s="27">
        <f>SUM(G15:Q15)</f>
        <v>86637</v>
      </c>
      <c r="T15" s="31"/>
      <c r="U15" s="27">
        <f t="shared" si="0"/>
        <v>-86637</v>
      </c>
    </row>
    <row r="16" spans="1:21" ht="15.75">
      <c r="A16" s="12" t="s">
        <v>37</v>
      </c>
      <c r="B16" s="12"/>
      <c r="C16" s="27">
        <v>0</v>
      </c>
      <c r="D16" s="31"/>
      <c r="E16" s="27">
        <v>0</v>
      </c>
      <c r="F16" s="31"/>
      <c r="G16" s="27">
        <v>0</v>
      </c>
      <c r="H16" s="31"/>
      <c r="I16" s="27">
        <v>0</v>
      </c>
      <c r="J16" s="31"/>
      <c r="K16" s="27">
        <v>0</v>
      </c>
      <c r="L16" s="31"/>
      <c r="M16" s="27">
        <v>0</v>
      </c>
      <c r="N16" s="31"/>
      <c r="O16" s="27">
        <v>4511135</v>
      </c>
      <c r="P16" s="31"/>
      <c r="Q16" s="27">
        <v>0</v>
      </c>
      <c r="R16" s="31"/>
      <c r="S16" s="27">
        <f>SUM(G16:Q16)</f>
        <v>4511135</v>
      </c>
      <c r="T16" s="31"/>
      <c r="U16" s="12">
        <f t="shared" si="0"/>
        <v>-4511135</v>
      </c>
    </row>
    <row r="17" spans="1:21" ht="15.75">
      <c r="A17" s="12" t="s">
        <v>49</v>
      </c>
      <c r="B17" s="12"/>
      <c r="C17" s="27">
        <v>177589</v>
      </c>
      <c r="D17" s="31"/>
      <c r="E17" s="27">
        <v>0</v>
      </c>
      <c r="F17" s="31"/>
      <c r="G17" s="27">
        <v>61107</v>
      </c>
      <c r="H17" s="31"/>
      <c r="I17" s="27">
        <v>39020</v>
      </c>
      <c r="J17" s="31"/>
      <c r="K17" s="27">
        <v>26019</v>
      </c>
      <c r="L17" s="31"/>
      <c r="M17" s="27">
        <v>38666</v>
      </c>
      <c r="N17" s="31"/>
      <c r="O17" s="27">
        <v>0</v>
      </c>
      <c r="P17" s="31"/>
      <c r="Q17" s="27">
        <v>0</v>
      </c>
      <c r="R17" s="31"/>
      <c r="S17" s="27">
        <f>SUM(G17:Q17)</f>
        <v>164812</v>
      </c>
      <c r="T17" s="31"/>
      <c r="U17" s="12">
        <f t="shared" si="0"/>
        <v>12777</v>
      </c>
    </row>
    <row r="18" spans="1:21" ht="15.75">
      <c r="A18" s="12" t="s">
        <v>38</v>
      </c>
      <c r="B18" s="12"/>
      <c r="C18" s="27">
        <v>675653</v>
      </c>
      <c r="D18" s="31"/>
      <c r="E18" s="27">
        <v>0</v>
      </c>
      <c r="F18" s="31"/>
      <c r="G18" s="27">
        <v>0</v>
      </c>
      <c r="H18" s="31"/>
      <c r="I18" s="27">
        <v>0</v>
      </c>
      <c r="J18" s="31"/>
      <c r="K18" s="27">
        <v>0</v>
      </c>
      <c r="L18" s="31"/>
      <c r="M18" s="27">
        <v>0</v>
      </c>
      <c r="N18" s="31"/>
      <c r="O18" s="27">
        <v>0</v>
      </c>
      <c r="P18" s="31"/>
      <c r="Q18" s="27">
        <v>0</v>
      </c>
      <c r="R18" s="31"/>
      <c r="S18" s="27">
        <v>0</v>
      </c>
      <c r="T18" s="31"/>
      <c r="U18" s="12">
        <f t="shared" si="0"/>
        <v>675653</v>
      </c>
    </row>
    <row r="19" spans="1:21" ht="15.75">
      <c r="A19" s="12" t="s">
        <v>41</v>
      </c>
      <c r="B19" s="12"/>
      <c r="C19" s="27">
        <v>220377</v>
      </c>
      <c r="D19" s="31"/>
      <c r="E19" s="27">
        <v>0</v>
      </c>
      <c r="F19" s="31"/>
      <c r="G19" s="27">
        <v>0</v>
      </c>
      <c r="H19" s="31"/>
      <c r="I19" s="27">
        <v>0</v>
      </c>
      <c r="J19" s="31"/>
      <c r="K19" s="27">
        <v>0</v>
      </c>
      <c r="L19" s="31"/>
      <c r="M19" s="27">
        <v>0</v>
      </c>
      <c r="N19" s="31"/>
      <c r="O19" s="27">
        <v>0</v>
      </c>
      <c r="P19" s="31"/>
      <c r="Q19" s="27">
        <v>0</v>
      </c>
      <c r="R19" s="31"/>
      <c r="S19" s="27">
        <f>SUM(G19:Q19)</f>
        <v>0</v>
      </c>
      <c r="T19" s="31"/>
      <c r="U19" s="27">
        <f t="shared" si="0"/>
        <v>220377</v>
      </c>
    </row>
    <row r="20" spans="1:21" ht="15.75">
      <c r="A20" s="12" t="s">
        <v>58</v>
      </c>
      <c r="B20" s="12"/>
      <c r="C20" s="27">
        <v>0</v>
      </c>
      <c r="D20" s="31"/>
      <c r="E20" s="27">
        <v>0</v>
      </c>
      <c r="F20" s="31"/>
      <c r="G20" s="27">
        <f>95575-1</f>
        <v>95574</v>
      </c>
      <c r="H20" s="31"/>
      <c r="I20" s="27">
        <f>1838+1</f>
        <v>1839</v>
      </c>
      <c r="J20" s="31"/>
      <c r="K20" s="27">
        <v>35404</v>
      </c>
      <c r="L20" s="31"/>
      <c r="M20" s="27">
        <v>17339</v>
      </c>
      <c r="N20" s="31"/>
      <c r="O20" s="27">
        <v>0</v>
      </c>
      <c r="P20" s="31"/>
      <c r="Q20" s="27">
        <v>0</v>
      </c>
      <c r="R20" s="31"/>
      <c r="S20" s="27">
        <f>SUM(G20:Q20)</f>
        <v>150156</v>
      </c>
      <c r="T20" s="31"/>
      <c r="U20" s="27">
        <f t="shared" si="0"/>
        <v>-150156</v>
      </c>
    </row>
    <row r="21" spans="1:21" ht="15.75">
      <c r="A21" s="12" t="s">
        <v>39</v>
      </c>
      <c r="B21" s="12"/>
      <c r="C21" s="27">
        <v>0</v>
      </c>
      <c r="D21" s="14"/>
      <c r="E21" s="27">
        <v>5367003</v>
      </c>
      <c r="F21" s="14"/>
      <c r="G21" s="27">
        <v>0</v>
      </c>
      <c r="H21" s="14"/>
      <c r="I21" s="27">
        <v>0</v>
      </c>
      <c r="J21" s="14"/>
      <c r="K21" s="27">
        <v>0</v>
      </c>
      <c r="L21" s="14"/>
      <c r="M21" s="27">
        <v>0</v>
      </c>
      <c r="N21" s="14"/>
      <c r="O21" s="27">
        <v>0</v>
      </c>
      <c r="P21" s="14"/>
      <c r="Q21" s="27">
        <v>0</v>
      </c>
      <c r="R21" s="14"/>
      <c r="S21" s="27">
        <f>SUM(G21:Q21)</f>
        <v>0</v>
      </c>
      <c r="T21" s="14"/>
      <c r="U21" s="27">
        <f t="shared" si="0"/>
        <v>5367003</v>
      </c>
    </row>
    <row r="22" spans="1:21" ht="15.75">
      <c r="A22" s="12" t="s">
        <v>40</v>
      </c>
      <c r="B22" s="12"/>
      <c r="C22" s="17">
        <f>SUM(C13:C21)</f>
        <v>1722021</v>
      </c>
      <c r="D22" s="16"/>
      <c r="E22" s="17">
        <f>SUM(E13:E21)</f>
        <v>8047133</v>
      </c>
      <c r="F22" s="16"/>
      <c r="G22" s="17">
        <f>SUM(G13:G21)</f>
        <v>343861</v>
      </c>
      <c r="H22" s="16"/>
      <c r="I22" s="17">
        <f>SUM(I13:I21)</f>
        <v>635402</v>
      </c>
      <c r="J22" s="16"/>
      <c r="K22" s="17">
        <f>SUM(K13:K21)</f>
        <v>390689</v>
      </c>
      <c r="L22" s="16"/>
      <c r="M22" s="17">
        <f>SUM(M13:M21)</f>
        <v>1448783</v>
      </c>
      <c r="N22" s="16"/>
      <c r="O22" s="17">
        <f>SUM(O13:O21)</f>
        <v>5042363</v>
      </c>
      <c r="P22" s="16"/>
      <c r="Q22" s="17">
        <f>SUM(Q13:Q21)</f>
        <v>28535</v>
      </c>
      <c r="R22" s="16"/>
      <c r="S22" s="17">
        <f>SUM(S13:S21)</f>
        <v>7889633</v>
      </c>
      <c r="T22" s="16"/>
      <c r="U22" s="17">
        <f>SUM(U13:U21)</f>
        <v>1879521</v>
      </c>
    </row>
    <row r="23" spans="1:21" ht="15.75">
      <c r="A23" s="12"/>
      <c r="B23" s="12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</row>
    <row r="24" spans="1:21" ht="15.75">
      <c r="A24" s="12" t="s">
        <v>45</v>
      </c>
      <c r="B24" s="12"/>
      <c r="C24" s="18">
        <v>0</v>
      </c>
      <c r="D24" s="16"/>
      <c r="E24" s="18">
        <v>0</v>
      </c>
      <c r="F24" s="16"/>
      <c r="G24" s="18">
        <v>0</v>
      </c>
      <c r="H24" s="16"/>
      <c r="I24" s="18">
        <v>0</v>
      </c>
      <c r="J24" s="16"/>
      <c r="K24" s="18">
        <v>0</v>
      </c>
      <c r="L24" s="16"/>
      <c r="M24" s="18">
        <v>1215</v>
      </c>
      <c r="N24" s="16"/>
      <c r="O24" s="18">
        <v>0</v>
      </c>
      <c r="P24" s="16"/>
      <c r="Q24" s="18">
        <v>0</v>
      </c>
      <c r="R24" s="16"/>
      <c r="S24" s="27">
        <f>SUM(G24:Q24)</f>
        <v>1215</v>
      </c>
      <c r="T24" s="16"/>
      <c r="U24" s="27">
        <f>C24+E24-S24</f>
        <v>-1215</v>
      </c>
    </row>
    <row r="25" spans="1:21" ht="15.75">
      <c r="A25" s="12" t="s">
        <v>52</v>
      </c>
      <c r="B25" s="12"/>
      <c r="C25" s="18">
        <v>38429</v>
      </c>
      <c r="D25" s="16"/>
      <c r="E25" s="18">
        <v>0</v>
      </c>
      <c r="F25" s="16"/>
      <c r="G25" s="18">
        <v>0</v>
      </c>
      <c r="H25" s="16"/>
      <c r="I25" s="18">
        <f>19536+1</f>
        <v>19537</v>
      </c>
      <c r="J25" s="16"/>
      <c r="K25" s="18">
        <v>8205</v>
      </c>
      <c r="L25" s="16"/>
      <c r="M25" s="18">
        <v>1062</v>
      </c>
      <c r="N25" s="16"/>
      <c r="O25" s="18">
        <v>0</v>
      </c>
      <c r="P25" s="16"/>
      <c r="Q25" s="18">
        <v>0</v>
      </c>
      <c r="R25" s="16"/>
      <c r="S25" s="27">
        <f>SUM(G25:Q25)</f>
        <v>28804</v>
      </c>
      <c r="T25" s="13"/>
      <c r="U25" s="12">
        <f>C25+E25-S25</f>
        <v>9625</v>
      </c>
    </row>
    <row r="26" spans="1:21" ht="15.75">
      <c r="A26" s="12" t="s">
        <v>53</v>
      </c>
      <c r="B26" s="12"/>
      <c r="C26" s="18">
        <v>0</v>
      </c>
      <c r="D26" s="16"/>
      <c r="E26" s="18">
        <v>0</v>
      </c>
      <c r="F26" s="16"/>
      <c r="G26" s="18">
        <v>33613</v>
      </c>
      <c r="H26" s="16"/>
      <c r="I26" s="18">
        <v>70552</v>
      </c>
      <c r="J26" s="16"/>
      <c r="K26" s="18">
        <f>14117+1</f>
        <v>14118</v>
      </c>
      <c r="L26" s="16"/>
      <c r="M26" s="18">
        <v>4001</v>
      </c>
      <c r="N26" s="16"/>
      <c r="O26" s="18">
        <v>0</v>
      </c>
      <c r="P26" s="16"/>
      <c r="Q26" s="18">
        <v>0</v>
      </c>
      <c r="R26" s="16"/>
      <c r="S26" s="27">
        <f>SUM(G26:Q26)</f>
        <v>122284</v>
      </c>
      <c r="T26" s="13"/>
      <c r="U26" s="12">
        <f>C26+E26-S26</f>
        <v>-122284</v>
      </c>
    </row>
    <row r="27" spans="1:21" ht="15.75">
      <c r="A27" s="12" t="s">
        <v>54</v>
      </c>
      <c r="B27" s="12"/>
      <c r="C27" s="18">
        <v>0</v>
      </c>
      <c r="D27" s="16"/>
      <c r="E27" s="18">
        <v>0</v>
      </c>
      <c r="F27" s="16"/>
      <c r="G27" s="18">
        <v>0</v>
      </c>
      <c r="H27" s="16"/>
      <c r="I27" s="18">
        <v>0</v>
      </c>
      <c r="J27" s="16"/>
      <c r="K27" s="18">
        <v>0</v>
      </c>
      <c r="L27" s="16"/>
      <c r="M27" s="18">
        <f>336-1</f>
        <v>335</v>
      </c>
      <c r="N27" s="16"/>
      <c r="O27" s="18">
        <v>0</v>
      </c>
      <c r="P27" s="16"/>
      <c r="Q27" s="18">
        <v>0</v>
      </c>
      <c r="R27" s="16"/>
      <c r="S27" s="27">
        <f>SUM(G27:Q27)</f>
        <v>335</v>
      </c>
      <c r="T27" s="31"/>
      <c r="U27" s="27">
        <f>C27+E27-S27</f>
        <v>-335</v>
      </c>
    </row>
    <row r="28" spans="1:21" ht="15.75">
      <c r="A28" s="12" t="s">
        <v>55</v>
      </c>
      <c r="B28" s="12"/>
      <c r="C28" s="18">
        <v>273979</v>
      </c>
      <c r="D28" s="16"/>
      <c r="E28" s="18">
        <v>0</v>
      </c>
      <c r="F28" s="16"/>
      <c r="G28" s="18">
        <v>169378</v>
      </c>
      <c r="H28" s="16"/>
      <c r="I28" s="18">
        <v>67137</v>
      </c>
      <c r="J28" s="16"/>
      <c r="K28" s="18">
        <v>94434</v>
      </c>
      <c r="L28" s="16"/>
      <c r="M28" s="18">
        <v>182883</v>
      </c>
      <c r="N28" s="16"/>
      <c r="O28" s="18">
        <v>0</v>
      </c>
      <c r="P28" s="16"/>
      <c r="Q28" s="18">
        <v>9757</v>
      </c>
      <c r="R28" s="16"/>
      <c r="S28" s="27">
        <f>SUM(G28:Q28)</f>
        <v>523589</v>
      </c>
      <c r="T28" s="31"/>
      <c r="U28" s="27">
        <f>C28+E28-S28</f>
        <v>-249610</v>
      </c>
    </row>
    <row r="29" spans="1:21" ht="15.75">
      <c r="A29" s="12" t="s">
        <v>56</v>
      </c>
      <c r="B29" s="12"/>
      <c r="C29" s="18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27"/>
      <c r="T29" s="31"/>
      <c r="U29" s="27"/>
    </row>
    <row r="30" spans="1:21" ht="15.75">
      <c r="A30" s="12" t="s">
        <v>57</v>
      </c>
      <c r="B30" s="12"/>
      <c r="C30" s="16">
        <v>0</v>
      </c>
      <c r="D30" s="16"/>
      <c r="E30" s="16">
        <v>268359</v>
      </c>
      <c r="F30" s="16"/>
      <c r="G30" s="16">
        <v>2355</v>
      </c>
      <c r="H30" s="16"/>
      <c r="I30" s="16">
        <v>11020</v>
      </c>
      <c r="J30" s="16"/>
      <c r="K30" s="16">
        <v>306</v>
      </c>
      <c r="L30" s="16"/>
      <c r="M30" s="16">
        <v>413626</v>
      </c>
      <c r="N30" s="16"/>
      <c r="O30" s="16">
        <v>0</v>
      </c>
      <c r="P30" s="16"/>
      <c r="Q30" s="16">
        <v>0</v>
      </c>
      <c r="R30" s="16"/>
      <c r="S30" s="27">
        <f>SUM(G30:Q30)</f>
        <v>427307</v>
      </c>
      <c r="T30" s="14"/>
      <c r="U30" s="27">
        <f>C30+E30-S30</f>
        <v>-158948</v>
      </c>
    </row>
    <row r="31" spans="1:21" ht="16.5" thickBot="1">
      <c r="A31" s="12" t="s">
        <v>51</v>
      </c>
      <c r="B31" s="12"/>
      <c r="C31" s="33">
        <f>SUM(C22:C30)</f>
        <v>2034429</v>
      </c>
      <c r="D31" s="16"/>
      <c r="E31" s="33">
        <f>SUM(E22:E30)</f>
        <v>8315492</v>
      </c>
      <c r="F31" s="16"/>
      <c r="G31" s="33">
        <f>SUM(G22:G30)</f>
        <v>549207</v>
      </c>
      <c r="H31" s="16"/>
      <c r="I31" s="33">
        <f>SUM(I22:I30)</f>
        <v>803648</v>
      </c>
      <c r="J31" s="16"/>
      <c r="K31" s="33">
        <f>SUM(K22:K30)</f>
        <v>507752</v>
      </c>
      <c r="L31" s="16"/>
      <c r="M31" s="33">
        <f>SUM(M22:M30)</f>
        <v>2051905</v>
      </c>
      <c r="N31" s="16"/>
      <c r="O31" s="33">
        <f>SUM(O22:O30)</f>
        <v>5042363</v>
      </c>
      <c r="P31" s="16"/>
      <c r="Q31" s="33">
        <f>SUM(Q22:Q30)</f>
        <v>38292</v>
      </c>
      <c r="R31" s="16"/>
      <c r="S31" s="33">
        <f>SUM(S22:S30)</f>
        <v>8993167</v>
      </c>
      <c r="T31" s="16"/>
      <c r="U31" s="33">
        <f>SUM(U22:U30)</f>
        <v>1356754</v>
      </c>
    </row>
    <row r="32" spans="1:21" ht="16.5" thickTop="1">
      <c r="A32" s="26"/>
      <c r="B32" s="12"/>
      <c r="C32" s="25"/>
      <c r="D32" s="14"/>
      <c r="E32" s="25"/>
      <c r="F32" s="14"/>
      <c r="G32" s="25"/>
      <c r="H32" s="14"/>
      <c r="I32" s="25"/>
      <c r="J32" s="14"/>
      <c r="K32" s="25"/>
      <c r="L32" s="14"/>
      <c r="M32" s="25"/>
      <c r="N32" s="14"/>
      <c r="O32" s="25"/>
      <c r="P32" s="14"/>
      <c r="Q32" s="25"/>
      <c r="R32" s="14"/>
      <c r="S32" s="25"/>
      <c r="T32" s="14"/>
      <c r="U32" s="25"/>
    </row>
  </sheetData>
  <sheetProtection/>
  <mergeCells count="6">
    <mergeCell ref="C3:U3"/>
    <mergeCell ref="C5:U5"/>
    <mergeCell ref="C6:U6"/>
    <mergeCell ref="C9:E9"/>
    <mergeCell ref="G9:S9"/>
    <mergeCell ref="A3:A6"/>
  </mergeCells>
  <conditionalFormatting sqref="A12:U31">
    <cfRule type="expression" priority="1" dxfId="0" stopIfTrue="1">
      <formula>MOD(ROW(),2)=0</formula>
    </cfRule>
  </conditionalFormatting>
  <printOptions horizontalCentered="1"/>
  <pageMargins left="0.5" right="0.5" top="0.5" bottom="0.5" header="0.3" footer="0.3"/>
  <pageSetup fitToHeight="1" fitToWidth="1" horizontalDpi="600" verticalDpi="600" orientation="landscape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LSU-FSS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Financial System Services</cp:lastModifiedBy>
  <cp:lastPrinted>2015-08-20T16:55:16Z</cp:lastPrinted>
  <dcterms:created xsi:type="dcterms:W3CDTF">2009-06-22T13:37:23Z</dcterms:created>
  <dcterms:modified xsi:type="dcterms:W3CDTF">2016-08-18T16:04:46Z</dcterms:modified>
  <cp:category/>
  <cp:version/>
  <cp:contentType/>
  <cp:contentStatus/>
</cp:coreProperties>
</file>